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!!!!\(6) ОБЪЕКТЫ  2003-2020\2024 год\Объекты 2024\(1) БЭК-ремонт (рамочный договор)\(1.0) к.а 11 ВЗП  зам сред. и прав. крайнего кубов 1 ступ. ср блок\(4) конкурс АКЗ\"/>
    </mc:Choice>
  </mc:AlternateContent>
  <xr:revisionPtr revIDLastSave="0" documentId="13_ncr:1_{1A005A17-0AAD-41A8-BB21-7F7E559BA4F0}" xr6:coauthVersionLast="47" xr6:coauthVersionMax="47" xr10:uidLastSave="{00000000-0000-0000-0000-000000000000}"/>
  <bookViews>
    <workbookView xWindow="12945" yWindow="765" windowWidth="11970" windowHeight="15375" xr2:uid="{00000000-000D-0000-FFFF-FFFF00000000}"/>
  </bookViews>
  <sheets>
    <sheet name="РНЦ" sheetId="2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РНЦ!$A$1:$M$45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2" l="1"/>
  <c r="D33" i="2"/>
  <c r="E22" i="2" l="1"/>
  <c r="F22" i="2"/>
  <c r="G22" i="2"/>
  <c r="G30" i="2" s="1"/>
  <c r="H22" i="2"/>
  <c r="I22" i="2"/>
  <c r="J22" i="2"/>
  <c r="K22" i="2"/>
  <c r="L22" i="2"/>
  <c r="L30" i="2" s="1"/>
  <c r="M22" i="2"/>
  <c r="N22" i="2"/>
  <c r="O22" i="2"/>
  <c r="E29" i="2"/>
  <c r="F29" i="2"/>
  <c r="G29" i="2"/>
  <c r="H29" i="2"/>
  <c r="I29" i="2"/>
  <c r="I30" i="2" s="1"/>
  <c r="J29" i="2"/>
  <c r="K29" i="2"/>
  <c r="L29" i="2"/>
  <c r="M29" i="2"/>
  <c r="N29" i="2"/>
  <c r="O29" i="2"/>
  <c r="D26" i="2"/>
  <c r="D29" i="2" s="1"/>
  <c r="M30" i="2" l="1"/>
  <c r="N30" i="2"/>
  <c r="J30" i="2"/>
  <c r="F30" i="2"/>
  <c r="E30" i="2"/>
  <c r="O30" i="2"/>
  <c r="K30" i="2"/>
  <c r="H30" i="2"/>
  <c r="D21" i="2" l="1"/>
  <c r="D22" i="2" s="1"/>
  <c r="D34" i="2" s="1"/>
  <c r="D25" i="2" l="1"/>
  <c r="D38" i="2" l="1"/>
  <c r="D32" i="2" l="1"/>
</calcChain>
</file>

<file path=xl/sharedStrings.xml><?xml version="1.0" encoding="utf-8"?>
<sst xmlns="http://schemas.openxmlformats.org/spreadsheetml/2006/main" count="63" uniqueCount="61">
  <si>
    <t>Исходные данные:</t>
  </si>
  <si>
    <t>Лимитированные затраты</t>
  </si>
  <si>
    <t>Стоимость чел. часа рабочих</t>
  </si>
  <si>
    <t>ИЦС (квартал, год)</t>
  </si>
  <si>
    <t>Непредвиденные работы и затраты</t>
  </si>
  <si>
    <t>Наименование смет</t>
  </si>
  <si>
    <t xml:space="preserve">№ смет </t>
  </si>
  <si>
    <t xml:space="preserve">Стоимость работ подрядчика в текущей цене </t>
  </si>
  <si>
    <t>Всего</t>
  </si>
  <si>
    <t>в том числе</t>
  </si>
  <si>
    <t>Материалы</t>
  </si>
  <si>
    <t>Оборудование поставки подрядчика</t>
  </si>
  <si>
    <t>Непр.  работы и затраты</t>
  </si>
  <si>
    <t>СМР + оборудование</t>
  </si>
  <si>
    <t>Всего с НДС</t>
  </si>
  <si>
    <t>справочно:</t>
  </si>
  <si>
    <t>1.</t>
  </si>
  <si>
    <t>Материалы поставки заказчика:</t>
  </si>
  <si>
    <t xml:space="preserve"> Итого КВЛ без учета НДС</t>
  </si>
  <si>
    <t>УТВЕРЖДАЮ</t>
  </si>
  <si>
    <t>№ п/п</t>
  </si>
  <si>
    <t>ОЗП</t>
  </si>
  <si>
    <t>ЭМ</t>
  </si>
  <si>
    <t>в т.ч. ЗПМ</t>
  </si>
  <si>
    <t>НР</t>
  </si>
  <si>
    <t>СП</t>
  </si>
  <si>
    <t>ТЗ</t>
  </si>
  <si>
    <t>ТЗМ</t>
  </si>
  <si>
    <t>Всего СМР+оборудование</t>
  </si>
  <si>
    <t>в т.ч:</t>
  </si>
  <si>
    <t>Прочие</t>
  </si>
  <si>
    <t>Всего Прочие</t>
  </si>
  <si>
    <t>Итого начальная стоимость :</t>
  </si>
  <si>
    <t>Коэффициент конкурсного снижения:</t>
  </si>
  <si>
    <t xml:space="preserve">ВСЕГО стоимость работ </t>
  </si>
  <si>
    <t xml:space="preserve">НДС </t>
  </si>
  <si>
    <t xml:space="preserve">Примечание : 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</si>
  <si>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</si>
  <si>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редакцей НК РФ</t>
  </si>
  <si>
    <t>О.Н. Бушанова</t>
  </si>
  <si>
    <t>Зимнее удорожание</t>
  </si>
  <si>
    <t>Зимнее удорожание (по графику  ) (8,24%; 9,23%)</t>
  </si>
  <si>
    <t>ООО "Байкальская энергетическая компания" ТЭЦ-12</t>
  </si>
  <si>
    <t>Экономист ОКС ТЭЦ-12</t>
  </si>
  <si>
    <t>02-01-01</t>
  </si>
  <si>
    <t xml:space="preserve">Командировочные расходы </t>
  </si>
  <si>
    <t>приложение к РНЦ</t>
  </si>
  <si>
    <t>Заместитель директора ТЭЦ-12 по капитальному строительству</t>
  </si>
  <si>
    <t xml:space="preserve">А.В. Багаутдинов </t>
  </si>
  <si>
    <t>Оборудование поставки заказчика</t>
  </si>
  <si>
    <t xml:space="preserve">Непредвиденные работы и затраты (1,5%) </t>
  </si>
  <si>
    <t>2.</t>
  </si>
  <si>
    <t>Основание: Ведомости объемов работ №1,№2</t>
  </si>
  <si>
    <t>Объектам : "КОТЕЛ -11 БКЗ. Инв. № ИЭТ12_001500". Техническое перевооружение Замена среднего правого и правого крайнего кубов ВЗП, 1 ступень, средний блок.</t>
  </si>
  <si>
    <t>на 1 кв. 2024 г.</t>
  </si>
  <si>
    <t xml:space="preserve">Индекс-дефлятор на материалы и ЭММ 3кв. 2024г. </t>
  </si>
  <si>
    <t>Составлен в ценах по состоянию на 3 кв. 2024 г.</t>
  </si>
  <si>
    <t>И.о. директора филиала ( (приказ 181-л/с от 11.03.2024 )</t>
  </si>
  <si>
    <t>____________________В.В. Саунин</t>
  </si>
  <si>
    <t>АКЗ, тепловой изоляции воздухоперепускного короба при замене крайней правой и средней правой   (секции) ВЗП первой ступени к.а. №11</t>
  </si>
  <si>
    <t>Расчет начальной (максимальной) цены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</si>
</sst>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General_)"/>
    <numFmt numFmtId="166" formatCode="0.0%"/>
    <numFmt numFmtId="167" formatCode="#,##0.00000000"/>
    <numFmt numFmtId="168" formatCode="#,##0;[Red]#,##0"/>
    <numFmt numFmtId="169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2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u/>
      <sz val="12"/>
      <name val="Cambria"/>
      <family val="1"/>
      <charset val="204"/>
      <scheme val="major"/>
    </font>
    <font>
      <b/>
      <i/>
      <sz val="12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Cambria"/>
      <family val="1"/>
      <charset val="204"/>
      <scheme val="major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5" fillId="0" borderId="0"/>
    <xf numFmtId="165" fontId="5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3" fillId="0" borderId="0"/>
    <xf numFmtId="0" fontId="6" fillId="0" borderId="0">
      <alignment horizontal="center"/>
    </xf>
    <xf numFmtId="164" fontId="2" fillId="0" borderId="0" applyFont="0" applyFill="0" applyBorder="0" applyAlignment="0" applyProtection="0"/>
    <xf numFmtId="0" fontId="6" fillId="0" borderId="0">
      <alignment horizontal="left" vertical="top"/>
    </xf>
    <xf numFmtId="0" fontId="6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" fillId="0" borderId="0"/>
    <xf numFmtId="9" fontId="7" fillId="0" borderId="0" applyFont="0" applyFill="0" applyBorder="0" applyAlignment="0" applyProtection="0"/>
    <xf numFmtId="0" fontId="7" fillId="0" borderId="0"/>
  </cellStyleXfs>
  <cellXfs count="101">
    <xf numFmtId="0" fontId="0" fillId="0" borderId="0" xfId="0"/>
    <xf numFmtId="0" fontId="10" fillId="0" borderId="0" xfId="2" applyFont="1" applyAlignment="1">
      <alignment horizontal="center"/>
    </xf>
    <xf numFmtId="0" fontId="10" fillId="0" borderId="0" xfId="2" applyFont="1" applyAlignment="1">
      <alignment horizontal="center" vertical="center"/>
    </xf>
    <xf numFmtId="3" fontId="10" fillId="0" borderId="0" xfId="2" applyNumberFormat="1" applyFont="1" applyAlignment="1">
      <alignment horizontal="center" vertical="center" wrapText="1"/>
    </xf>
    <xf numFmtId="3" fontId="11" fillId="0" borderId="0" xfId="2" applyNumberFormat="1" applyFont="1" applyAlignment="1">
      <alignment horizontal="center" vertical="center" wrapText="1"/>
    </xf>
    <xf numFmtId="0" fontId="10" fillId="0" borderId="0" xfId="2" applyFont="1" applyBorder="1" applyAlignment="1"/>
    <xf numFmtId="0" fontId="11" fillId="0" borderId="0" xfId="2" applyFont="1" applyAlignment="1">
      <alignment horizontal="center" vertical="center"/>
    </xf>
    <xf numFmtId="0" fontId="13" fillId="0" borderId="0" xfId="2" applyFont="1" applyAlignment="1">
      <alignment horizontal="left" vertical="center"/>
    </xf>
    <xf numFmtId="0" fontId="10" fillId="0" borderId="0" xfId="2" applyFont="1" applyBorder="1" applyAlignment="1">
      <alignment horizontal="center" vertical="center"/>
    </xf>
    <xf numFmtId="0" fontId="10" fillId="0" borderId="0" xfId="2" applyFont="1" applyAlignment="1">
      <alignment horizontal="left" vertical="center"/>
    </xf>
    <xf numFmtId="10" fontId="10" fillId="0" borderId="0" xfId="2" applyNumberFormat="1" applyFont="1" applyAlignment="1">
      <alignment horizontal="right" vertical="center"/>
    </xf>
    <xf numFmtId="166" fontId="10" fillId="0" borderId="0" xfId="2" applyNumberFormat="1" applyFont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2" fillId="3" borderId="0" xfId="2" applyFont="1" applyFill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5" fillId="0" borderId="0" xfId="2" applyFont="1" applyBorder="1" applyAlignment="1">
      <alignment vertical="center"/>
    </xf>
    <xf numFmtId="0" fontId="16" fillId="0" borderId="0" xfId="2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54" applyFont="1" applyAlignment="1"/>
    <xf numFmtId="0" fontId="16" fillId="0" borderId="0" xfId="2" applyFont="1" applyAlignment="1">
      <alignment horizontal="center" vertical="center" wrapText="1"/>
    </xf>
    <xf numFmtId="0" fontId="16" fillId="0" borderId="0" xfId="0" applyFont="1"/>
    <xf numFmtId="0" fontId="16" fillId="0" borderId="0" xfId="2" applyFont="1" applyBorder="1" applyAlignment="1"/>
    <xf numFmtId="0" fontId="16" fillId="0" borderId="0" xfId="0" applyFont="1" applyBorder="1" applyAlignment="1"/>
    <xf numFmtId="0" fontId="16" fillId="0" borderId="0" xfId="2" applyFont="1" applyBorder="1" applyAlignment="1">
      <alignment horizontal="center"/>
    </xf>
    <xf numFmtId="0" fontId="17" fillId="0" borderId="0" xfId="2" applyFont="1" applyBorder="1" applyAlignment="1">
      <alignment horizontal="center"/>
    </xf>
    <xf numFmtId="0" fontId="16" fillId="0" borderId="0" xfId="2" applyFont="1" applyBorder="1" applyAlignment="1">
      <alignment horizontal="left"/>
    </xf>
    <xf numFmtId="49" fontId="12" fillId="0" borderId="0" xfId="34" applyNumberFormat="1" applyFont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20" fillId="0" borderId="0" xfId="34" applyNumberFormat="1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3" fontId="19" fillId="0" borderId="1" xfId="50" applyNumberFormat="1" applyFont="1" applyFill="1" applyBorder="1" applyAlignment="1">
      <alignment horizontal="center" vertical="center" wrapText="1"/>
    </xf>
    <xf numFmtId="3" fontId="20" fillId="0" borderId="1" xfId="50" applyNumberFormat="1" applyFont="1" applyFill="1" applyBorder="1" applyAlignment="1">
      <alignment horizontal="center" vertical="center" wrapText="1"/>
    </xf>
    <xf numFmtId="3" fontId="20" fillId="0" borderId="1" xfId="50" applyNumberFormat="1" applyFont="1" applyFill="1" applyBorder="1" applyAlignment="1">
      <alignment horizontal="center" vertical="center"/>
    </xf>
    <xf numFmtId="167" fontId="23" fillId="0" borderId="1" xfId="5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 wrapText="1"/>
    </xf>
    <xf numFmtId="4" fontId="19" fillId="0" borderId="1" xfId="50" applyNumberFormat="1" applyFont="1" applyFill="1" applyBorder="1" applyAlignment="1">
      <alignment horizontal="center" vertical="center" wrapText="1"/>
    </xf>
    <xf numFmtId="168" fontId="23" fillId="0" borderId="1" xfId="50" applyNumberFormat="1" applyFont="1" applyFill="1" applyBorder="1" applyAlignment="1">
      <alignment horizontal="center" vertical="center" wrapText="1"/>
    </xf>
    <xf numFmtId="164" fontId="23" fillId="0" borderId="1" xfId="50" applyFont="1" applyFill="1" applyBorder="1" applyAlignment="1">
      <alignment horizontal="center" vertical="center" wrapText="1"/>
    </xf>
    <xf numFmtId="169" fontId="23" fillId="0" borderId="1" xfId="5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/>
    </xf>
    <xf numFmtId="3" fontId="26" fillId="0" borderId="1" xfId="2" applyNumberFormat="1" applyFont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/>
    </xf>
    <xf numFmtId="0" fontId="26" fillId="0" borderId="1" xfId="2" applyFont="1" applyFill="1" applyBorder="1" applyAlignment="1">
      <alignment horizontal="left" vertical="center" wrapText="1"/>
    </xf>
    <xf numFmtId="0" fontId="26" fillId="0" borderId="1" xfId="2" applyFont="1" applyBorder="1" applyAlignment="1">
      <alignment horizontal="left" vertical="center"/>
    </xf>
    <xf numFmtId="49" fontId="26" fillId="0" borderId="1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left" vertical="center" wrapText="1"/>
    </xf>
    <xf numFmtId="3" fontId="27" fillId="0" borderId="0" xfId="2" applyNumberFormat="1" applyFont="1" applyAlignment="1">
      <alignment horizontal="left" vertical="center" wrapText="1"/>
    </xf>
    <xf numFmtId="3" fontId="27" fillId="0" borderId="0" xfId="2" applyNumberFormat="1" applyFont="1" applyAlignment="1">
      <alignment horizontal="left" vertical="center" wrapText="1"/>
    </xf>
    <xf numFmtId="0" fontId="2" fillId="0" borderId="0" xfId="2"/>
    <xf numFmtId="3" fontId="25" fillId="0" borderId="0" xfId="2" applyNumberFormat="1" applyFont="1" applyAlignment="1">
      <alignment horizontal="center" vertical="center" wrapText="1"/>
    </xf>
    <xf numFmtId="3" fontId="27" fillId="0" borderId="0" xfId="2" applyNumberFormat="1" applyFont="1" applyAlignment="1">
      <alignment horizontal="center" vertical="center" wrapText="1"/>
    </xf>
    <xf numFmtId="3" fontId="27" fillId="0" borderId="0" xfId="2" applyNumberFormat="1" applyFont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left"/>
    </xf>
    <xf numFmtId="0" fontId="19" fillId="0" borderId="4" xfId="0" applyFont="1" applyFill="1" applyBorder="1" applyAlignment="1">
      <alignment vertical="center"/>
    </xf>
    <xf numFmtId="0" fontId="19" fillId="0" borderId="5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center" vertical="center" wrapText="1"/>
    </xf>
    <xf numFmtId="0" fontId="10" fillId="0" borderId="0" xfId="2" applyFont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2" borderId="0" xfId="2" applyFont="1" applyFill="1" applyAlignment="1">
      <alignment horizontal="left" vertical="center" wrapText="1"/>
    </xf>
    <xf numFmtId="0" fontId="10" fillId="0" borderId="2" xfId="2" applyFont="1" applyBorder="1" applyAlignment="1">
      <alignment horizontal="center" vertical="center"/>
    </xf>
    <xf numFmtId="0" fontId="28" fillId="0" borderId="0" xfId="2" applyFont="1" applyAlignment="1">
      <alignment horizontal="center" vertical="center" wrapText="1"/>
    </xf>
    <xf numFmtId="0" fontId="21" fillId="0" borderId="0" xfId="2" applyFont="1" applyAlignment="1">
      <alignment horizontal="center" vertical="center" wrapText="1"/>
    </xf>
    <xf numFmtId="0" fontId="10" fillId="0" borderId="0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center" vertical="center"/>
    </xf>
    <xf numFmtId="0" fontId="18" fillId="0" borderId="0" xfId="0" applyFont="1" applyFill="1" applyBorder="1" applyAlignment="1">
      <alignment horizontal="left"/>
    </xf>
    <xf numFmtId="10" fontId="10" fillId="0" borderId="0" xfId="2" applyNumberFormat="1" applyFont="1" applyAlignment="1">
      <alignment horizontal="right" vertical="center" wrapText="1"/>
    </xf>
    <xf numFmtId="0" fontId="10" fillId="0" borderId="0" xfId="2" applyFont="1" applyAlignment="1">
      <alignment horizontal="righ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8" fillId="0" borderId="0" xfId="2" applyFont="1" applyFill="1" applyBorder="1" applyAlignment="1">
      <alignment horizontal="left" vertical="center" wrapText="1"/>
    </xf>
    <xf numFmtId="0" fontId="18" fillId="0" borderId="0" xfId="2" applyFont="1" applyFill="1" applyBorder="1" applyAlignment="1">
      <alignment horizontal="left"/>
    </xf>
    <xf numFmtId="0" fontId="19" fillId="0" borderId="0" xfId="0" applyFont="1" applyAlignment="1">
      <alignment horizontal="left" vertical="center" wrapText="1"/>
    </xf>
    <xf numFmtId="10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49" fontId="20" fillId="0" borderId="0" xfId="34" applyNumberFormat="1" applyFont="1" applyAlignment="1">
      <alignment horizontal="left" vertical="center" wrapText="1"/>
    </xf>
    <xf numFmtId="3" fontId="27" fillId="0" borderId="0" xfId="2" applyNumberFormat="1" applyFont="1" applyAlignment="1">
      <alignment horizontal="left" vertical="center" wrapText="1"/>
    </xf>
    <xf numFmtId="3" fontId="27" fillId="0" borderId="0" xfId="2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</cellXfs>
  <cellStyles count="60">
    <cellStyle name="_2003_08_Телеотключение" xfId="3" xr:uid="{00000000-0005-0000-0000-000000000000}"/>
    <cellStyle name="_2ZM01!" xfId="4" xr:uid="{00000000-0005-0000-0000-000001000000}"/>
    <cellStyle name="_3g802!" xfId="5" xr:uid="{00000000-0005-0000-0000-000002000000}"/>
    <cellStyle name="_AQ_0109" xfId="6" xr:uid="{00000000-0005-0000-0000-000003000000}"/>
    <cellStyle name="_SIBRON-#7163-v1-Протокол_дог_цены__смета_№1(проект)_специф_оборудования" xfId="7" xr:uid="{00000000-0005-0000-0000-000004000000}"/>
    <cellStyle name="_ГЭС спецификация" xfId="8" xr:uid="{00000000-0005-0000-0000-000005000000}"/>
    <cellStyle name="_ДЦ. уч. ТК-31 до ТК41 ТЭЦ-12 2010год" xfId="57" xr:uid="{00000000-0005-0000-0000-000006000000}"/>
    <cellStyle name="_Как пример промежуточная ведомость" xfId="9" xr:uid="{00000000-0005-0000-0000-000007000000}"/>
    <cellStyle name="_Книга1" xfId="10" xr:uid="{00000000-0005-0000-0000-000008000000}"/>
    <cellStyle name="_объектные сводная сметы ВЭС2" xfId="11" xr:uid="{00000000-0005-0000-0000-000009000000}"/>
    <cellStyle name="_пример заполнения для расчета коэф" xfId="12" xr:uid="{00000000-0005-0000-0000-00000A000000}"/>
    <cellStyle name="_Расчет конкурсной цены по ОРУ 110кВ Замена масляных выключателей на элегазовые10,11,13  утв-ый вариант" xfId="13" xr:uid="{00000000-0005-0000-0000-00000B000000}"/>
    <cellStyle name="_смета ИТ2" xfId="14" xr:uid="{00000000-0005-0000-0000-00000C000000}"/>
    <cellStyle name="_Телеотключение" xfId="15" xr:uid="{00000000-0005-0000-0000-00000D000000}"/>
    <cellStyle name="Normal_# Project Landata Price List Q1 2005 New" xfId="16" xr:uid="{00000000-0005-0000-0000-00000E000000}"/>
    <cellStyle name="normбlnн_MDRC's" xfId="17" xr:uid="{00000000-0005-0000-0000-00000F000000}"/>
    <cellStyle name="Акт" xfId="18" xr:uid="{00000000-0005-0000-0000-000010000000}"/>
    <cellStyle name="АктМТСН" xfId="19" xr:uid="{00000000-0005-0000-0000-000011000000}"/>
    <cellStyle name="ВедРесурсов" xfId="20" xr:uid="{00000000-0005-0000-0000-000012000000}"/>
    <cellStyle name="ВедРесурсовАкт" xfId="21" xr:uid="{00000000-0005-0000-0000-000013000000}"/>
    <cellStyle name="Индексы" xfId="22" xr:uid="{00000000-0005-0000-0000-000014000000}"/>
    <cellStyle name="Итоги" xfId="23" xr:uid="{00000000-0005-0000-0000-000015000000}"/>
    <cellStyle name="ИтогоАктБазЦ" xfId="24" xr:uid="{00000000-0005-0000-0000-000016000000}"/>
    <cellStyle name="ИтогоАктБИМ" xfId="25" xr:uid="{00000000-0005-0000-0000-000017000000}"/>
    <cellStyle name="ИтогоАктРесМет" xfId="26" xr:uid="{00000000-0005-0000-0000-000018000000}"/>
    <cellStyle name="ИтогоБазЦ" xfId="27" xr:uid="{00000000-0005-0000-0000-000019000000}"/>
    <cellStyle name="ИтогоБИМ" xfId="28" xr:uid="{00000000-0005-0000-0000-00001A000000}"/>
    <cellStyle name="ИтогоРесМет" xfId="29" xr:uid="{00000000-0005-0000-0000-00001B000000}"/>
    <cellStyle name="ЛокСмета" xfId="30" xr:uid="{00000000-0005-0000-0000-00001C000000}"/>
    <cellStyle name="ЛокСмМТСН" xfId="31" xr:uid="{00000000-0005-0000-0000-00001D000000}"/>
    <cellStyle name="М29" xfId="32" xr:uid="{00000000-0005-0000-0000-00001E000000}"/>
    <cellStyle name="ОбСмета" xfId="33" xr:uid="{00000000-0005-0000-0000-00001F000000}"/>
    <cellStyle name="Обычный" xfId="0" builtinId="0"/>
    <cellStyle name="Обычный 12" xfId="55" xr:uid="{00000000-0005-0000-0000-000021000000}"/>
    <cellStyle name="Обычный 2" xfId="34" xr:uid="{00000000-0005-0000-0000-000022000000}"/>
    <cellStyle name="Обычный 2 15" xfId="59" xr:uid="{00000000-0005-0000-0000-000023000000}"/>
    <cellStyle name="Обычный 2 2" xfId="2" xr:uid="{00000000-0005-0000-0000-000024000000}"/>
    <cellStyle name="Обычный 2 2 2" xfId="35" xr:uid="{00000000-0005-0000-0000-000025000000}"/>
    <cellStyle name="Обычный 3" xfId="36" xr:uid="{00000000-0005-0000-0000-000026000000}"/>
    <cellStyle name="Обычный 3 2" xfId="54" xr:uid="{00000000-0005-0000-0000-000027000000}"/>
    <cellStyle name="Обычный 4" xfId="37" xr:uid="{00000000-0005-0000-0000-000028000000}"/>
    <cellStyle name="Обычный 4 2" xfId="38" xr:uid="{00000000-0005-0000-0000-000029000000}"/>
    <cellStyle name="Обычный 4 2 2" xfId="39" xr:uid="{00000000-0005-0000-0000-00002A000000}"/>
    <cellStyle name="Обычный 4 2 2 2" xfId="40" xr:uid="{00000000-0005-0000-0000-00002B000000}"/>
    <cellStyle name="Обычный 4 2 3" xfId="41" xr:uid="{00000000-0005-0000-0000-00002C000000}"/>
    <cellStyle name="Обычный 5" xfId="42" xr:uid="{00000000-0005-0000-0000-00002D000000}"/>
    <cellStyle name="Обычный 6" xfId="1" xr:uid="{00000000-0005-0000-0000-00002E000000}"/>
    <cellStyle name="Обычный 6 2" xfId="53" xr:uid="{00000000-0005-0000-0000-00002F000000}"/>
    <cellStyle name="Обычный 7" xfId="56" xr:uid="{00000000-0005-0000-0000-000030000000}"/>
    <cellStyle name="Параметр" xfId="43" xr:uid="{00000000-0005-0000-0000-000031000000}"/>
    <cellStyle name="ПеременныеСметы" xfId="44" xr:uid="{00000000-0005-0000-0000-000032000000}"/>
    <cellStyle name="Процентный 2" xfId="58" xr:uid="{00000000-0005-0000-0000-000033000000}"/>
    <cellStyle name="РесСмета" xfId="45" xr:uid="{00000000-0005-0000-0000-000034000000}"/>
    <cellStyle name="СводкаСтоимРаб" xfId="46" xr:uid="{00000000-0005-0000-0000-000035000000}"/>
    <cellStyle name="СводРасч" xfId="47" xr:uid="{00000000-0005-0000-0000-000036000000}"/>
    <cellStyle name="Стиль 1" xfId="48" xr:uid="{00000000-0005-0000-0000-000037000000}"/>
    <cellStyle name="Титул" xfId="49" xr:uid="{00000000-0005-0000-0000-000038000000}"/>
    <cellStyle name="Финансовый 2" xfId="50" xr:uid="{00000000-0005-0000-0000-000039000000}"/>
    <cellStyle name="Хвост" xfId="51" xr:uid="{00000000-0005-0000-0000-00003A000000}"/>
    <cellStyle name="Экспертиза" xfId="52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O69"/>
  <sheetViews>
    <sheetView tabSelected="1" view="pageBreakPreview" topLeftCell="A4" zoomScale="59" zoomScaleNormal="75" zoomScaleSheetLayoutView="59" workbookViewId="0">
      <selection activeCell="D31" sqref="D31"/>
    </sheetView>
  </sheetViews>
  <sheetFormatPr defaultColWidth="9.140625" defaultRowHeight="15.75" x14ac:dyDescent="0.25"/>
  <cols>
    <col min="1" max="1" width="6" style="2" customWidth="1"/>
    <col min="2" max="2" width="48.28515625" style="2" customWidth="1"/>
    <col min="3" max="3" width="20.140625" style="2" customWidth="1"/>
    <col min="4" max="4" width="26.28515625" style="2" customWidth="1"/>
    <col min="5" max="5" width="21" style="2" customWidth="1"/>
    <col min="6" max="6" width="15.42578125" style="6" customWidth="1"/>
    <col min="7" max="8" width="17.85546875" style="2" customWidth="1"/>
    <col min="9" max="9" width="19.7109375" style="2" customWidth="1"/>
    <col min="10" max="10" width="18.28515625" style="2" customWidth="1"/>
    <col min="11" max="13" width="14.5703125" style="2" customWidth="1"/>
    <col min="14" max="14" width="15.42578125" style="2" customWidth="1"/>
    <col min="15" max="15" width="18.42578125" style="2" customWidth="1"/>
    <col min="16" max="16384" width="9.140625" style="2"/>
  </cols>
  <sheetData>
    <row r="1" spans="1:15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5" ht="18" x14ac:dyDescent="0.25">
      <c r="A2" s="73"/>
      <c r="B2" s="73"/>
      <c r="C2" s="15"/>
      <c r="D2" s="15"/>
      <c r="E2" s="15"/>
      <c r="F2" s="16"/>
      <c r="G2" s="15"/>
      <c r="H2" s="17"/>
      <c r="I2" s="80" t="s">
        <v>19</v>
      </c>
      <c r="J2" s="80"/>
      <c r="K2" s="80"/>
      <c r="L2" s="80"/>
      <c r="M2" s="80"/>
    </row>
    <row r="3" spans="1:15" ht="18" x14ac:dyDescent="0.25">
      <c r="A3" s="18"/>
      <c r="B3" s="18"/>
      <c r="C3" s="19"/>
      <c r="D3" s="15"/>
      <c r="E3" s="15"/>
      <c r="F3" s="16"/>
      <c r="G3" s="15"/>
      <c r="I3" s="20" t="s">
        <v>57</v>
      </c>
    </row>
    <row r="4" spans="1:15" ht="18" x14ac:dyDescent="0.25">
      <c r="A4" s="21"/>
      <c r="B4" s="15"/>
      <c r="C4" s="22"/>
      <c r="D4" s="15"/>
      <c r="E4" s="15"/>
      <c r="F4" s="16"/>
      <c r="G4" s="15"/>
      <c r="I4" s="18" t="s">
        <v>42</v>
      </c>
      <c r="K4" s="15"/>
    </row>
    <row r="5" spans="1:15" ht="18" x14ac:dyDescent="0.25">
      <c r="A5" s="21"/>
      <c r="B5" s="15"/>
      <c r="C5" s="22"/>
      <c r="D5" s="15"/>
      <c r="E5" s="15"/>
      <c r="F5" s="16"/>
      <c r="G5" s="15"/>
      <c r="H5" s="18"/>
      <c r="I5" s="27" t="s">
        <v>58</v>
      </c>
      <c r="K5" s="15"/>
    </row>
    <row r="6" spans="1:15" s="1" customFormat="1" ht="18" x14ac:dyDescent="0.25">
      <c r="A6" s="23"/>
      <c r="B6" s="23"/>
      <c r="C6" s="24"/>
      <c r="D6" s="25"/>
      <c r="E6" s="25"/>
      <c r="F6" s="26"/>
      <c r="G6" s="25"/>
      <c r="I6" s="23"/>
      <c r="J6" s="23"/>
      <c r="K6" s="23"/>
      <c r="L6" s="5"/>
    </row>
    <row r="7" spans="1:15" ht="30.75" customHeight="1" x14ac:dyDescent="0.25">
      <c r="A7" s="76" t="s">
        <v>60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5" ht="63" customHeight="1" x14ac:dyDescent="0.25">
      <c r="A8" s="77" t="s">
        <v>53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5" ht="11.2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5" ht="15.75" customHeight="1" x14ac:dyDescent="0.25">
      <c r="A10" s="74" t="s">
        <v>52</v>
      </c>
      <c r="B10" s="74"/>
      <c r="C10" s="74"/>
      <c r="D10" s="74"/>
      <c r="E10" s="74"/>
      <c r="F10" s="74"/>
      <c r="G10" s="74"/>
    </row>
    <row r="11" spans="1:15" ht="15" customHeight="1" x14ac:dyDescent="0.25">
      <c r="A11" s="7" t="s">
        <v>0</v>
      </c>
      <c r="B11" s="8"/>
      <c r="C11" s="8"/>
      <c r="D11" s="8"/>
      <c r="H11" s="7" t="s">
        <v>1</v>
      </c>
    </row>
    <row r="12" spans="1:15" ht="15" customHeight="1" x14ac:dyDescent="0.25">
      <c r="A12" s="78" t="s">
        <v>2</v>
      </c>
      <c r="B12" s="78"/>
      <c r="C12" s="79" t="s">
        <v>54</v>
      </c>
      <c r="D12" s="79"/>
      <c r="H12" s="9"/>
      <c r="L12" s="10"/>
    </row>
    <row r="13" spans="1:15" ht="15.75" customHeight="1" x14ac:dyDescent="0.25">
      <c r="A13" s="78" t="s">
        <v>3</v>
      </c>
      <c r="B13" s="78"/>
      <c r="C13" s="75" t="s">
        <v>54</v>
      </c>
      <c r="D13" s="75"/>
      <c r="H13" s="9" t="s">
        <v>4</v>
      </c>
      <c r="I13" s="68"/>
      <c r="J13" s="68"/>
      <c r="K13" s="81">
        <v>1.4999999999999999E-2</v>
      </c>
      <c r="L13" s="82"/>
    </row>
    <row r="14" spans="1:15" ht="30" customHeight="1" x14ac:dyDescent="0.25">
      <c r="A14" s="87" t="s">
        <v>55</v>
      </c>
      <c r="B14" s="87"/>
      <c r="C14" s="91">
        <v>1.3299999999999999E-2</v>
      </c>
      <c r="D14" s="92"/>
      <c r="E14" s="11"/>
      <c r="F14" s="11"/>
      <c r="G14" s="11"/>
    </row>
    <row r="15" spans="1:15" ht="18.75" customHeight="1" x14ac:dyDescent="0.25">
      <c r="A15" s="86" t="s">
        <v>56</v>
      </c>
      <c r="B15" s="86"/>
      <c r="C15" s="86"/>
      <c r="D15" s="86"/>
      <c r="E15" s="86"/>
      <c r="F15" s="86"/>
      <c r="G15" s="86"/>
    </row>
    <row r="16" spans="1:15" ht="18.75" x14ac:dyDescent="0.25">
      <c r="A16" s="83" t="s">
        <v>20</v>
      </c>
      <c r="B16" s="83" t="s">
        <v>5</v>
      </c>
      <c r="C16" s="83" t="s">
        <v>6</v>
      </c>
      <c r="D16" s="83" t="s">
        <v>7</v>
      </c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</row>
    <row r="17" spans="1:15" ht="18.75" x14ac:dyDescent="0.25">
      <c r="A17" s="83"/>
      <c r="B17" s="83"/>
      <c r="C17" s="83"/>
      <c r="D17" s="85" t="s">
        <v>8</v>
      </c>
      <c r="E17" s="83" t="s">
        <v>9</v>
      </c>
      <c r="F17" s="83"/>
      <c r="G17" s="83"/>
      <c r="H17" s="83"/>
      <c r="I17" s="83"/>
      <c r="J17" s="83"/>
      <c r="K17" s="83"/>
      <c r="L17" s="83"/>
      <c r="M17" s="83"/>
      <c r="N17" s="83"/>
      <c r="O17" s="83"/>
    </row>
    <row r="18" spans="1:15" ht="56.25" x14ac:dyDescent="0.25">
      <c r="A18" s="83"/>
      <c r="B18" s="83"/>
      <c r="C18" s="83"/>
      <c r="D18" s="85"/>
      <c r="E18" s="29" t="s">
        <v>21</v>
      </c>
      <c r="F18" s="29" t="s">
        <v>22</v>
      </c>
      <c r="G18" s="29" t="s">
        <v>23</v>
      </c>
      <c r="H18" s="29" t="s">
        <v>10</v>
      </c>
      <c r="I18" s="29" t="s">
        <v>11</v>
      </c>
      <c r="J18" s="29" t="s">
        <v>24</v>
      </c>
      <c r="K18" s="29" t="s">
        <v>25</v>
      </c>
      <c r="L18" s="29" t="s">
        <v>26</v>
      </c>
      <c r="M18" s="29" t="s">
        <v>27</v>
      </c>
      <c r="N18" s="29" t="s">
        <v>40</v>
      </c>
      <c r="O18" s="29" t="s">
        <v>12</v>
      </c>
    </row>
    <row r="19" spans="1:15" ht="18.75" x14ac:dyDescent="0.25">
      <c r="A19" s="29">
        <v>1</v>
      </c>
      <c r="B19" s="29">
        <v>2</v>
      </c>
      <c r="C19" s="29">
        <v>3</v>
      </c>
      <c r="D19" s="29">
        <v>8</v>
      </c>
      <c r="E19" s="29">
        <v>10</v>
      </c>
      <c r="F19" s="29">
        <v>11</v>
      </c>
      <c r="G19" s="29"/>
      <c r="H19" s="29">
        <v>9</v>
      </c>
      <c r="I19" s="29">
        <v>10</v>
      </c>
      <c r="J19" s="29">
        <v>14</v>
      </c>
      <c r="K19" s="29">
        <v>15</v>
      </c>
      <c r="L19" s="29">
        <v>16</v>
      </c>
      <c r="M19" s="29">
        <v>17</v>
      </c>
      <c r="N19" s="29">
        <v>16</v>
      </c>
      <c r="O19" s="29">
        <v>11</v>
      </c>
    </row>
    <row r="20" spans="1:15" s="12" customFormat="1" ht="19.5" x14ac:dyDescent="0.25">
      <c r="A20" s="84" t="s">
        <v>13</v>
      </c>
      <c r="B20" s="84"/>
      <c r="C20" s="84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</row>
    <row r="21" spans="1:15" s="12" customFormat="1" ht="93.75" x14ac:dyDescent="0.25">
      <c r="A21" s="66">
        <v>1</v>
      </c>
      <c r="B21" s="53" t="s">
        <v>59</v>
      </c>
      <c r="C21" s="55" t="s">
        <v>44</v>
      </c>
      <c r="D21" s="33">
        <f>E21+F21+H21+J21+K21+N21+O21+I21</f>
        <v>250798</v>
      </c>
      <c r="E21" s="34">
        <v>156411</v>
      </c>
      <c r="F21" s="34"/>
      <c r="G21" s="34"/>
      <c r="H21" s="34">
        <v>90681</v>
      </c>
      <c r="I21" s="34"/>
      <c r="J21" s="34"/>
      <c r="K21" s="34"/>
      <c r="L21" s="34"/>
      <c r="M21" s="34"/>
      <c r="N21" s="34"/>
      <c r="O21" s="34">
        <v>3706</v>
      </c>
    </row>
    <row r="22" spans="1:15" s="13" customFormat="1" ht="18.75" x14ac:dyDescent="0.25">
      <c r="A22" s="98" t="s">
        <v>28</v>
      </c>
      <c r="B22" s="98"/>
      <c r="C22" s="98"/>
      <c r="D22" s="35">
        <f t="shared" ref="D22:O22" si="0">SUM(D21:D21)</f>
        <v>250798</v>
      </c>
      <c r="E22" s="35">
        <f t="shared" si="0"/>
        <v>156411</v>
      </c>
      <c r="F22" s="35">
        <f t="shared" si="0"/>
        <v>0</v>
      </c>
      <c r="G22" s="35">
        <f t="shared" si="0"/>
        <v>0</v>
      </c>
      <c r="H22" s="35">
        <f t="shared" si="0"/>
        <v>90681</v>
      </c>
      <c r="I22" s="35">
        <f t="shared" si="0"/>
        <v>0</v>
      </c>
      <c r="J22" s="35">
        <f t="shared" si="0"/>
        <v>0</v>
      </c>
      <c r="K22" s="35">
        <f t="shared" si="0"/>
        <v>0</v>
      </c>
      <c r="L22" s="35">
        <f t="shared" si="0"/>
        <v>0</v>
      </c>
      <c r="M22" s="35">
        <f t="shared" si="0"/>
        <v>0</v>
      </c>
      <c r="N22" s="35">
        <f t="shared" si="0"/>
        <v>0</v>
      </c>
      <c r="O22" s="35">
        <f t="shared" si="0"/>
        <v>3706</v>
      </c>
    </row>
    <row r="23" spans="1:15" s="13" customFormat="1" ht="18.75" x14ac:dyDescent="0.25">
      <c r="A23" s="71" t="s">
        <v>30</v>
      </c>
      <c r="B23" s="72"/>
      <c r="C23" s="47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</row>
    <row r="24" spans="1:15" ht="18.75" x14ac:dyDescent="0.25">
      <c r="A24" s="50" t="s">
        <v>29</v>
      </c>
      <c r="B24" s="52"/>
      <c r="C24" s="47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</row>
    <row r="25" spans="1:15" ht="18.75" hidden="1" x14ac:dyDescent="0.25">
      <c r="A25" s="64">
        <v>3</v>
      </c>
      <c r="B25" s="64" t="s">
        <v>41</v>
      </c>
      <c r="C25" s="65"/>
      <c r="D25" s="34">
        <f>N22</f>
        <v>0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</row>
    <row r="26" spans="1:15" ht="18.75" x14ac:dyDescent="0.25">
      <c r="A26" s="64">
        <v>4</v>
      </c>
      <c r="B26" s="64" t="s">
        <v>50</v>
      </c>
      <c r="C26" s="65"/>
      <c r="D26" s="34">
        <f>O22</f>
        <v>3706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</row>
    <row r="27" spans="1:15" ht="19.5" hidden="1" x14ac:dyDescent="0.25">
      <c r="A27" s="84" t="s">
        <v>30</v>
      </c>
      <c r="B27" s="84"/>
      <c r="C27" s="8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hidden="1" x14ac:dyDescent="0.25">
      <c r="A28" s="66">
        <v>5</v>
      </c>
      <c r="B28" s="54" t="s">
        <v>45</v>
      </c>
      <c r="C28" s="51" t="s">
        <v>46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 ht="18.75" x14ac:dyDescent="0.25">
      <c r="A29" s="98" t="s">
        <v>31</v>
      </c>
      <c r="B29" s="98"/>
      <c r="C29" s="98"/>
      <c r="D29" s="35">
        <f>D26</f>
        <v>3706</v>
      </c>
      <c r="E29" s="35">
        <f t="shared" ref="E29:O29" si="1">E26</f>
        <v>0</v>
      </c>
      <c r="F29" s="35">
        <f t="shared" si="1"/>
        <v>0</v>
      </c>
      <c r="G29" s="35">
        <f t="shared" si="1"/>
        <v>0</v>
      </c>
      <c r="H29" s="35">
        <f t="shared" si="1"/>
        <v>0</v>
      </c>
      <c r="I29" s="35">
        <f t="shared" si="1"/>
        <v>0</v>
      </c>
      <c r="J29" s="35">
        <f t="shared" si="1"/>
        <v>0</v>
      </c>
      <c r="K29" s="35">
        <f t="shared" si="1"/>
        <v>0</v>
      </c>
      <c r="L29" s="35">
        <f t="shared" si="1"/>
        <v>0</v>
      </c>
      <c r="M29" s="35">
        <f t="shared" si="1"/>
        <v>0</v>
      </c>
      <c r="N29" s="35">
        <f t="shared" si="1"/>
        <v>0</v>
      </c>
      <c r="O29" s="35">
        <f t="shared" si="1"/>
        <v>0</v>
      </c>
    </row>
    <row r="30" spans="1:15" ht="18.75" x14ac:dyDescent="0.25">
      <c r="A30" s="99" t="s">
        <v>32</v>
      </c>
      <c r="B30" s="99"/>
      <c r="C30" s="99"/>
      <c r="D30" s="36">
        <f>D22</f>
        <v>250798</v>
      </c>
      <c r="E30" s="36">
        <f t="shared" ref="E30:O30" si="2">E22+E29</f>
        <v>156411</v>
      </c>
      <c r="F30" s="36">
        <f t="shared" si="2"/>
        <v>0</v>
      </c>
      <c r="G30" s="36">
        <f t="shared" si="2"/>
        <v>0</v>
      </c>
      <c r="H30" s="36">
        <f t="shared" si="2"/>
        <v>90681</v>
      </c>
      <c r="I30" s="36">
        <f t="shared" si="2"/>
        <v>0</v>
      </c>
      <c r="J30" s="36">
        <f t="shared" si="2"/>
        <v>0</v>
      </c>
      <c r="K30" s="36">
        <f t="shared" si="2"/>
        <v>0</v>
      </c>
      <c r="L30" s="36">
        <f t="shared" si="2"/>
        <v>0</v>
      </c>
      <c r="M30" s="36">
        <f t="shared" si="2"/>
        <v>0</v>
      </c>
      <c r="N30" s="36">
        <f t="shared" si="2"/>
        <v>0</v>
      </c>
      <c r="O30" s="36">
        <f t="shared" si="2"/>
        <v>3706</v>
      </c>
    </row>
    <row r="31" spans="1:15" ht="18.75" x14ac:dyDescent="0.25">
      <c r="A31" s="100" t="s">
        <v>33</v>
      </c>
      <c r="B31" s="100"/>
      <c r="C31" s="100"/>
      <c r="D31" s="37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ht="18.75" x14ac:dyDescent="0.25">
      <c r="A32" s="85" t="s">
        <v>34</v>
      </c>
      <c r="B32" s="85"/>
      <c r="C32" s="85"/>
      <c r="D32" s="36">
        <f>D30*D31</f>
        <v>0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ht="18.75" x14ac:dyDescent="0.25">
      <c r="A33" s="32"/>
      <c r="B33" s="32" t="s">
        <v>35</v>
      </c>
      <c r="C33" s="38"/>
      <c r="D33" s="39">
        <f>D30*20%</f>
        <v>50159.600000000006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ht="18.75" x14ac:dyDescent="0.25">
      <c r="A34" s="32"/>
      <c r="B34" s="32" t="s">
        <v>14</v>
      </c>
      <c r="C34" s="38"/>
      <c r="D34" s="39">
        <f>D30+D33</f>
        <v>300957.59999999998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 ht="19.5" hidden="1" x14ac:dyDescent="0.25">
      <c r="A35" s="93" t="s">
        <v>15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</row>
    <row r="36" spans="1:15" ht="18.75" hidden="1" x14ac:dyDescent="0.25">
      <c r="A36" s="48" t="s">
        <v>16</v>
      </c>
      <c r="B36" s="94" t="s">
        <v>17</v>
      </c>
      <c r="C36" s="94"/>
      <c r="D36" s="40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</row>
    <row r="37" spans="1:15" ht="18.75" hidden="1" x14ac:dyDescent="0.25">
      <c r="A37" s="67" t="s">
        <v>51</v>
      </c>
      <c r="B37" s="69" t="s">
        <v>49</v>
      </c>
      <c r="C37" s="70"/>
      <c r="D37" s="42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</row>
    <row r="38" spans="1:15" ht="18.75" x14ac:dyDescent="0.25">
      <c r="A38" s="32"/>
      <c r="B38" s="43" t="s">
        <v>18</v>
      </c>
      <c r="C38" s="44"/>
      <c r="D38" s="45">
        <f>D30+D37+D36</f>
        <v>250798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</row>
    <row r="39" spans="1:15" ht="18.75" x14ac:dyDescent="0.25">
      <c r="A39" s="95" t="s">
        <v>36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</row>
    <row r="40" spans="1:15" ht="18.75" x14ac:dyDescent="0.25">
      <c r="A40" s="30"/>
      <c r="B40" s="90" t="s">
        <v>37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</row>
    <row r="41" spans="1:15" ht="18.75" x14ac:dyDescent="0.25">
      <c r="A41" s="30"/>
      <c r="B41" s="90" t="s">
        <v>38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46"/>
    </row>
    <row r="42" spans="1:15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5" ht="36" customHeight="1" x14ac:dyDescent="0.25">
      <c r="C43" s="88" t="s">
        <v>47</v>
      </c>
      <c r="D43" s="88"/>
      <c r="E43" s="61"/>
      <c r="F43" s="2"/>
      <c r="I43" s="96" t="s">
        <v>48</v>
      </c>
      <c r="J43" s="96"/>
    </row>
    <row r="44" spans="1:15" x14ac:dyDescent="0.25">
      <c r="C44" s="58"/>
      <c r="D44" s="63"/>
      <c r="E44" s="61"/>
      <c r="F44" s="2"/>
      <c r="I44" s="57"/>
      <c r="J44" s="56"/>
    </row>
    <row r="45" spans="1:15" ht="31.5" customHeight="1" x14ac:dyDescent="0.25">
      <c r="C45" s="89" t="s">
        <v>43</v>
      </c>
      <c r="D45" s="89"/>
      <c r="E45" s="62"/>
      <c r="F45" s="2"/>
      <c r="I45" s="97" t="s">
        <v>39</v>
      </c>
      <c r="J45" s="97"/>
    </row>
    <row r="46" spans="1:15" x14ac:dyDescent="0.25">
      <c r="B46" s="59"/>
      <c r="C46" s="60"/>
      <c r="D46" s="60"/>
      <c r="E46" s="60"/>
      <c r="F46" s="60"/>
      <c r="G46" s="3"/>
    </row>
    <row r="47" spans="1:15" x14ac:dyDescent="0.25">
      <c r="C47" s="3"/>
      <c r="D47" s="3"/>
      <c r="E47" s="3"/>
      <c r="F47" s="4"/>
      <c r="G47" s="3"/>
    </row>
    <row r="48" spans="1:15" x14ac:dyDescent="0.25">
      <c r="C48" s="3"/>
      <c r="D48" s="3"/>
      <c r="E48" s="3"/>
      <c r="F48" s="4"/>
      <c r="G48" s="3"/>
    </row>
    <row r="49" spans="3:7" x14ac:dyDescent="0.25">
      <c r="C49" s="3"/>
      <c r="D49" s="3"/>
      <c r="E49" s="3"/>
      <c r="F49" s="4"/>
      <c r="G49" s="3"/>
    </row>
    <row r="50" spans="3:7" x14ac:dyDescent="0.25">
      <c r="C50" s="3"/>
      <c r="D50" s="3"/>
      <c r="E50" s="3"/>
      <c r="F50" s="4"/>
      <c r="G50" s="3"/>
    </row>
    <row r="51" spans="3:7" x14ac:dyDescent="0.25">
      <c r="C51" s="3"/>
      <c r="D51" s="3"/>
      <c r="E51" s="3"/>
      <c r="F51" s="4"/>
      <c r="G51" s="3"/>
    </row>
    <row r="52" spans="3:7" x14ac:dyDescent="0.25">
      <c r="C52" s="3"/>
      <c r="D52" s="3"/>
      <c r="E52" s="3"/>
      <c r="F52" s="4"/>
      <c r="G52" s="3"/>
    </row>
    <row r="53" spans="3:7" x14ac:dyDescent="0.25">
      <c r="C53" s="3"/>
      <c r="D53" s="3"/>
      <c r="E53" s="3"/>
      <c r="F53" s="4"/>
      <c r="G53" s="3"/>
    </row>
    <row r="54" spans="3:7" x14ac:dyDescent="0.25">
      <c r="C54" s="3"/>
      <c r="D54" s="3"/>
      <c r="E54" s="3"/>
      <c r="F54" s="4"/>
      <c r="G54" s="3"/>
    </row>
    <row r="55" spans="3:7" x14ac:dyDescent="0.25">
      <c r="C55" s="3"/>
      <c r="D55" s="3"/>
      <c r="E55" s="3"/>
      <c r="F55" s="4"/>
      <c r="G55" s="3"/>
    </row>
    <row r="56" spans="3:7" x14ac:dyDescent="0.25">
      <c r="C56" s="3"/>
      <c r="D56" s="3"/>
      <c r="E56" s="3"/>
      <c r="F56" s="4"/>
      <c r="G56" s="3"/>
    </row>
    <row r="57" spans="3:7" x14ac:dyDescent="0.25">
      <c r="C57" s="3"/>
      <c r="D57" s="3"/>
      <c r="E57" s="3"/>
      <c r="F57" s="4"/>
      <c r="G57" s="3"/>
    </row>
    <row r="58" spans="3:7" x14ac:dyDescent="0.25">
      <c r="C58" s="3"/>
      <c r="D58" s="3"/>
      <c r="E58" s="3"/>
      <c r="F58" s="4"/>
      <c r="G58" s="3"/>
    </row>
    <row r="59" spans="3:7" x14ac:dyDescent="0.25">
      <c r="C59" s="3"/>
      <c r="D59" s="3"/>
      <c r="E59" s="3"/>
      <c r="F59" s="4"/>
      <c r="G59" s="3"/>
    </row>
    <row r="60" spans="3:7" x14ac:dyDescent="0.25">
      <c r="C60" s="3"/>
      <c r="D60" s="3"/>
      <c r="E60" s="3"/>
      <c r="F60" s="4"/>
      <c r="G60" s="3"/>
    </row>
    <row r="61" spans="3:7" x14ac:dyDescent="0.25">
      <c r="C61" s="3"/>
      <c r="D61" s="3"/>
      <c r="E61" s="3"/>
      <c r="F61" s="4"/>
      <c r="G61" s="3"/>
    </row>
    <row r="62" spans="3:7" x14ac:dyDescent="0.25">
      <c r="C62" s="3"/>
      <c r="D62" s="3"/>
      <c r="E62" s="3"/>
      <c r="F62" s="4"/>
      <c r="G62" s="3"/>
    </row>
    <row r="63" spans="3:7" x14ac:dyDescent="0.25">
      <c r="C63" s="3"/>
      <c r="D63" s="3"/>
      <c r="E63" s="3"/>
      <c r="F63" s="4"/>
      <c r="G63" s="3"/>
    </row>
    <row r="64" spans="3:7" x14ac:dyDescent="0.25">
      <c r="C64" s="3"/>
      <c r="D64" s="3"/>
      <c r="E64" s="3"/>
      <c r="F64" s="4"/>
      <c r="G64" s="3"/>
    </row>
    <row r="65" spans="3:7" x14ac:dyDescent="0.25">
      <c r="C65" s="3"/>
      <c r="D65" s="3"/>
      <c r="E65" s="3"/>
      <c r="F65" s="4"/>
      <c r="G65" s="3"/>
    </row>
    <row r="66" spans="3:7" x14ac:dyDescent="0.25">
      <c r="C66" s="3"/>
      <c r="D66" s="3"/>
      <c r="E66" s="3"/>
      <c r="F66" s="4"/>
      <c r="G66" s="3"/>
    </row>
    <row r="67" spans="3:7" x14ac:dyDescent="0.25">
      <c r="C67" s="3"/>
      <c r="D67" s="3"/>
      <c r="E67" s="3"/>
      <c r="F67" s="4"/>
      <c r="G67" s="3"/>
    </row>
    <row r="68" spans="3:7" x14ac:dyDescent="0.25">
      <c r="C68" s="3"/>
      <c r="D68" s="3"/>
      <c r="E68" s="3"/>
      <c r="F68" s="4"/>
      <c r="G68" s="3"/>
    </row>
    <row r="69" spans="3:7" x14ac:dyDescent="0.25">
      <c r="C69" s="3"/>
      <c r="D69" s="3"/>
      <c r="E69" s="3"/>
      <c r="F69" s="4"/>
      <c r="G69" s="3"/>
    </row>
  </sheetData>
  <mergeCells count="37">
    <mergeCell ref="C43:D43"/>
    <mergeCell ref="C45:D45"/>
    <mergeCell ref="B40:O40"/>
    <mergeCell ref="B41:N41"/>
    <mergeCell ref="C14:D14"/>
    <mergeCell ref="A32:C32"/>
    <mergeCell ref="A35:O35"/>
    <mergeCell ref="B36:C36"/>
    <mergeCell ref="A39:O39"/>
    <mergeCell ref="I43:J43"/>
    <mergeCell ref="I45:J45"/>
    <mergeCell ref="A27:C27"/>
    <mergeCell ref="A29:C29"/>
    <mergeCell ref="A30:C30"/>
    <mergeCell ref="A31:C31"/>
    <mergeCell ref="A22:C22"/>
    <mergeCell ref="B16:B18"/>
    <mergeCell ref="C16:C18"/>
    <mergeCell ref="D17:D18"/>
    <mergeCell ref="A15:G15"/>
    <mergeCell ref="A14:B14"/>
    <mergeCell ref="B37:C37"/>
    <mergeCell ref="A23:B23"/>
    <mergeCell ref="A2:B2"/>
    <mergeCell ref="A10:G10"/>
    <mergeCell ref="C13:D13"/>
    <mergeCell ref="A7:L7"/>
    <mergeCell ref="A8:L8"/>
    <mergeCell ref="A12:B12"/>
    <mergeCell ref="C12:D12"/>
    <mergeCell ref="I2:M2"/>
    <mergeCell ref="A13:B13"/>
    <mergeCell ref="K13:L13"/>
    <mergeCell ref="D16:O16"/>
    <mergeCell ref="E17:O17"/>
    <mergeCell ref="A20:C20"/>
    <mergeCell ref="A16:A18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52" fitToHeight="1000" orientation="landscape" r:id="rId1"/>
  <rowBreaks count="1" manualBreakCount="1">
    <brk id="4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Company>WareZ Provider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lomova_ms</dc:creator>
  <cp:lastModifiedBy>Bushanova Olga</cp:lastModifiedBy>
  <cp:lastPrinted>2023-01-19T04:47:45Z</cp:lastPrinted>
  <dcterms:created xsi:type="dcterms:W3CDTF">2016-08-17T04:09:58Z</dcterms:created>
  <dcterms:modified xsi:type="dcterms:W3CDTF">2024-03-20T06:40:53Z</dcterms:modified>
</cp:coreProperties>
</file>